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6. FTF1\Statistik 2022\"/>
    </mc:Choice>
  </mc:AlternateContent>
  <xr:revisionPtr revIDLastSave="0" documentId="13_ncr:1_{E8D47028-161D-42A5-A2D9-97F9F41A42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7" i="1" l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N27" i="1"/>
  <c r="C19" i="1"/>
  <c r="D19" i="1"/>
  <c r="E19" i="1"/>
  <c r="F19" i="1"/>
  <c r="G19" i="1"/>
  <c r="H19" i="1"/>
  <c r="I19" i="1"/>
  <c r="J19" i="1"/>
  <c r="K19" i="1"/>
  <c r="L19" i="1"/>
  <c r="M19" i="1"/>
  <c r="B19" i="1"/>
  <c r="N18" i="1"/>
  <c r="N37" i="1" l="1"/>
  <c r="O37" i="1" s="1"/>
  <c r="O30" i="1" l="1"/>
  <c r="O32" i="1"/>
  <c r="O28" i="1"/>
  <c r="O36" i="1"/>
  <c r="O34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9" i="1" l="1"/>
  <c r="O10" i="1"/>
  <c r="O14" i="1"/>
  <c r="O16" i="1"/>
  <c r="O12" i="1"/>
  <c r="O13" i="1"/>
  <c r="O15" i="1"/>
  <c r="O11" i="1"/>
  <c r="O19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<sst xmlns="http://schemas.openxmlformats.org/spreadsheetml/2006/main" count="28" uniqueCount="16">
  <si>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</si>
  <si>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</si>
  <si>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</si>
  <si>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FOLKSAM LIV</t>
  </si>
  <si>
    <t>SWEDBANK FOND</t>
  </si>
  <si>
    <t xml:space="preserve">KPA PENSION </t>
  </si>
  <si>
    <t>FOLKSAM LIV, BEGR</t>
  </si>
  <si>
    <t>KPA PENSION, BEGR</t>
  </si>
  <si>
    <t>FUTUR PENSION</t>
  </si>
  <si>
    <t>FOLKSAM LIV (förval)</t>
  </si>
  <si>
    <t>FOLKSAM LIV (förval), BEGR</t>
  </si>
  <si>
    <t>EJ LÄNGRE VALBARA BOLAG</t>
  </si>
  <si>
    <t>FOLKSAM FOND</t>
  </si>
  <si>
    <t xml:space="preserve">FOLKSAM LIV (förval) </t>
  </si>
  <si>
    <t>Förmedlingsstatistik KFO-Forena/Handels/Akademikerförbunden Avser förmedlat belopp</t>
  </si>
  <si>
    <t>Förmedlingsstatistik KFO-Forena/Handels/Akademikerförbunden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</si>
</sst>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8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5" fillId="0" borderId="0" xfId="0" applyNumberFormat="1" applyFont="1"/>
    <xf numFmtId="0" fontId="0" fillId="0" borderId="0" xfId="0" applyFont="1"/>
    <xf numFmtId="3" fontId="5" fillId="0" borderId="0" xfId="0" applyNumberFormat="1" applyFont="1" applyFill="1"/>
    <xf numFmtId="3" fontId="5" fillId="0" borderId="0" xfId="0" applyNumberFormat="1" applyFont="1" applyAlignment="1">
      <alignment horizontal="left"/>
    </xf>
    <xf numFmtId="0" fontId="6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0" fontId="3" fillId="3" borderId="0" xfId="3" applyNumberFormat="1" applyAlignment="1">
      <alignment horizontal="right" vertical="center" indent="1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Font="1" applyAlignment="1">
      <alignment horizontal="right"/>
    </xf>
    <xf numFmtId="3" fontId="5" fillId="0" borderId="0" xfId="0" applyNumberFormat="1" applyFont="1" applyAlignment="1"/>
    <xf numFmtId="10" fontId="5" fillId="0" borderId="0" xfId="1" applyNumberFormat="1" applyFont="1" applyAlignment="1">
      <alignment horizontal="right"/>
    </xf>
    <xf numFmtId="9" fontId="0" fillId="0" borderId="0" xfId="1" applyFont="1" applyAlignment="1">
      <alignment horizontal="right"/>
    </xf>
    <xf numFmtId="3" fontId="2" fillId="2" borderId="0" xfId="2" applyNumberFormat="1" applyAlignment="1">
      <alignment horizontal="right" vertical="center" indent="1" readingOrder="1"/>
      <protection locked="0"/>
    </xf>
    <xf numFmtId="14" fontId="3" fillId="3" borderId="0" xfId="3" applyAlignment="1">
      <alignment horizontal="right" vertical="center" indent="1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0</xdr:col>
      <xdr:colOff>2066925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4" workbookViewId="0">
      <selection activeCell="N17" sqref="N17"/>
    </sheetView>
  </sheetViews>
  <sheetFormatPr defaultRowHeight="14.5" x14ac:dyDescent="0.35"/>
  <cols>
    <col min="1" max="1" width="52" bestFit="1" customWidth="1"/>
    <col min="2" max="2" width="8.81640625" bestFit="1" customWidth="1"/>
    <col min="3" max="4" width="8.81640625" style="20" bestFit="1" customWidth="1"/>
    <col min="5" max="5" width="8.81640625" bestFit="1" customWidth="1"/>
    <col min="6" max="6" width="8.81640625" customWidth="1"/>
    <col min="7" max="7" width="8.7265625" customWidth="1"/>
    <col min="8" max="8" width="10.26953125" bestFit="1" customWidth="1"/>
    <col min="9" max="9" width="9.54296875" customWidth="1"/>
    <col min="10" max="10" width="11.36328125" customWidth="1"/>
    <col min="11" max="12" width="8.81640625" bestFit="1" customWidth="1"/>
    <col min="13" max="13" width="9.08984375" customWidth="1"/>
    <col min="14" max="14" width="9.81640625" bestFit="1" customWidth="1"/>
    <col min="15" max="15" width="18.81640625" bestFit="1" customWidth="1"/>
  </cols>
  <sheetData>
    <row r="1" spans="1:15" ht="15" customHeight="1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</row>
    <row r="2" spans="1:15" ht="15" customHeight="1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"/>
    </row>
    <row r="3" spans="1:15" ht="15" customHeight="1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"/>
    </row>
    <row r="4" spans="1:15" ht="15" customHeight="1" x14ac:dyDescent="0.35">
      <c r="B4" s="2"/>
      <c r="C4" s="15"/>
      <c r="D4" s="15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14</v>
      </c>
      <c r="B5" s="4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7"/>
      <c r="D6" s="17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5"/>
      <c r="D7" s="21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7" t="s">
        <v>0</v>
      </c>
      <c r="B8" s="8">
        <v>202201</v>
      </c>
      <c r="C8" s="18">
        <v>202202</v>
      </c>
      <c r="D8" s="18">
        <v>202203</v>
      </c>
      <c r="E8" s="8">
        <v>202204</v>
      </c>
      <c r="F8" s="8">
        <v>202205</v>
      </c>
      <c r="G8" s="8">
        <v>202206</v>
      </c>
      <c r="H8" s="8">
        <v>202207</v>
      </c>
      <c r="I8" s="8">
        <v>202208</v>
      </c>
      <c r="J8" s="8">
        <v>202209</v>
      </c>
      <c r="K8" s="8">
        <v>202210</v>
      </c>
      <c r="L8" s="8">
        <v>202211</v>
      </c>
      <c r="M8" s="8">
        <v>202212</v>
      </c>
      <c r="N8" s="5" t="s">
        <v>1</v>
      </c>
      <c r="O8" s="5" t="s">
        <v>2</v>
      </c>
    </row>
    <row r="9" spans="1:15" s="10" customFormat="1" x14ac:dyDescent="0.35">
      <c r="A9" s="13" t="s">
        <v>3</v>
      </c>
      <c r="B9" s="2">
        <v>134365</v>
      </c>
      <c r="C9" s="19">
        <v>114113</v>
      </c>
      <c r="D9" s="14">
        <v>111669</v>
      </c>
      <c r="E9" s="9">
        <v>122648</v>
      </c>
      <c r="F9" s="9">
        <v>140849</v>
      </c>
      <c r="G9" s="9">
        <v>125268</v>
      </c>
      <c r="H9" s="9">
        <v>116952</v>
      </c>
      <c r="I9" s="9">
        <v>11144</v>
      </c>
      <c r="J9" s="9">
        <v>265077</v>
      </c>
      <c r="K9" s="9">
        <v>122308</v>
      </c>
      <c r="L9" s="9">
        <v>135597</v>
      </c>
      <c r="M9" s="9">
        <v>137088</v>
      </c>
      <c r="N9" s="9">
        <f t="shared" ref="N9:N18" si="0">SUM(B9:M9)</f>
        <v>1537078</v>
      </c>
      <c r="O9" s="23">
        <f>SUM(N9)/N19</f>
        <v>2.6076151153181744E-2</v>
      </c>
    </row>
    <row r="10" spans="1:15" s="10" customFormat="1" x14ac:dyDescent="0.35">
      <c r="A10" s="13" t="s">
        <v>5</v>
      </c>
      <c r="B10" s="2">
        <v>139723</v>
      </c>
      <c r="C10" s="19">
        <v>120620</v>
      </c>
      <c r="D10" s="14">
        <v>117416</v>
      </c>
      <c r="E10" s="9">
        <v>122964</v>
      </c>
      <c r="F10" s="9">
        <v>130040</v>
      </c>
      <c r="G10" s="9">
        <v>118862</v>
      </c>
      <c r="H10" s="9">
        <v>123891</v>
      </c>
      <c r="I10" s="9">
        <v>0</v>
      </c>
      <c r="J10" s="9">
        <v>272978</v>
      </c>
      <c r="K10" s="9">
        <v>137064</v>
      </c>
      <c r="L10" s="9">
        <v>118367</v>
      </c>
      <c r="M10" s="9">
        <v>121343</v>
      </c>
      <c r="N10" s="9">
        <f t="shared" si="0"/>
        <v>1523268</v>
      </c>
      <c r="O10" s="23">
        <f>SUM(N10)/N19</f>
        <v>2.5841867891417902E-2</v>
      </c>
    </row>
    <row r="11" spans="1:15" s="10" customFormat="1" x14ac:dyDescent="0.35">
      <c r="A11" s="13" t="s">
        <v>12</v>
      </c>
      <c r="B11" s="2">
        <v>624019</v>
      </c>
      <c r="C11" s="19">
        <v>566376</v>
      </c>
      <c r="D11" s="14">
        <v>574196</v>
      </c>
      <c r="E11" s="9">
        <v>597064</v>
      </c>
      <c r="F11" s="9">
        <v>687144</v>
      </c>
      <c r="G11" s="9">
        <v>604868</v>
      </c>
      <c r="H11" s="9">
        <v>618667</v>
      </c>
      <c r="I11" s="9">
        <v>31627</v>
      </c>
      <c r="J11" s="9">
        <v>1312994</v>
      </c>
      <c r="K11" s="9">
        <v>674879</v>
      </c>
      <c r="L11" s="9">
        <v>631011</v>
      </c>
      <c r="M11" s="9">
        <v>627659</v>
      </c>
      <c r="N11" s="9">
        <f t="shared" si="0"/>
        <v>7550504</v>
      </c>
      <c r="O11" s="23">
        <f>SUM(N11)/N19</f>
        <v>0.12809244786972643</v>
      </c>
    </row>
    <row r="12" spans="1:15" s="10" customFormat="1" x14ac:dyDescent="0.35">
      <c r="A12" s="13" t="s">
        <v>4</v>
      </c>
      <c r="B12" s="2">
        <v>127169</v>
      </c>
      <c r="C12" s="19">
        <v>77553</v>
      </c>
      <c r="D12" s="14">
        <v>71957</v>
      </c>
      <c r="E12" s="9">
        <v>69713</v>
      </c>
      <c r="F12" s="9">
        <v>86199</v>
      </c>
      <c r="G12" s="9">
        <v>73489</v>
      </c>
      <c r="H12" s="9">
        <v>72178</v>
      </c>
      <c r="I12" s="9">
        <v>22767</v>
      </c>
      <c r="J12" s="9">
        <v>139462</v>
      </c>
      <c r="K12" s="9">
        <v>79671</v>
      </c>
      <c r="L12" s="9">
        <v>66882</v>
      </c>
      <c r="M12" s="9">
        <v>69802</v>
      </c>
      <c r="N12" s="9">
        <f t="shared" si="0"/>
        <v>956842</v>
      </c>
      <c r="O12" s="23">
        <f>SUM(N12)/N19</f>
        <v>1.6232589772095317E-2</v>
      </c>
    </row>
    <row r="13" spans="1:15" s="10" customFormat="1" x14ac:dyDescent="0.35">
      <c r="A13" s="13" t="s">
        <v>8</v>
      </c>
      <c r="B13" s="2">
        <v>172511</v>
      </c>
      <c r="C13" s="19">
        <v>168680</v>
      </c>
      <c r="D13" s="14">
        <v>155457</v>
      </c>
      <c r="E13" s="9">
        <v>206091</v>
      </c>
      <c r="F13" s="9">
        <v>186530</v>
      </c>
      <c r="G13" s="9">
        <v>165337</v>
      </c>
      <c r="H13" s="9">
        <v>162857</v>
      </c>
      <c r="I13" s="9">
        <v>30507</v>
      </c>
      <c r="J13" s="9">
        <v>315977</v>
      </c>
      <c r="K13" s="9">
        <v>182519</v>
      </c>
      <c r="L13" s="9">
        <v>164407</v>
      </c>
      <c r="M13" s="9">
        <v>172756</v>
      </c>
      <c r="N13" s="9">
        <f t="shared" si="0"/>
        <v>2083629</v>
      </c>
      <c r="O13" s="23">
        <f>SUM(N13)/N19</f>
        <v>3.5348254773767449E-2</v>
      </c>
    </row>
    <row r="14" spans="1:15" s="10" customFormat="1" x14ac:dyDescent="0.35">
      <c r="A14" s="13" t="s">
        <v>13</v>
      </c>
      <c r="B14" s="2">
        <v>1292891</v>
      </c>
      <c r="C14" s="19">
        <v>1135457</v>
      </c>
      <c r="D14" s="14">
        <v>1176169</v>
      </c>
      <c r="E14" s="9">
        <v>1216713</v>
      </c>
      <c r="F14" s="9">
        <v>1324146</v>
      </c>
      <c r="G14" s="9">
        <v>1264308</v>
      </c>
      <c r="H14" s="9">
        <v>1246110</v>
      </c>
      <c r="I14" s="9">
        <v>161358</v>
      </c>
      <c r="J14" s="9">
        <v>2820061</v>
      </c>
      <c r="K14" s="9">
        <v>1391220</v>
      </c>
      <c r="L14" s="9">
        <v>1404378</v>
      </c>
      <c r="M14" s="9">
        <v>1390897</v>
      </c>
      <c r="N14" s="9">
        <f t="shared" si="0"/>
        <v>15823708</v>
      </c>
      <c r="O14" s="23">
        <f>SUM(N14)/N19</f>
        <v>0.26844532392748527</v>
      </c>
    </row>
    <row r="15" spans="1:15" s="10" customFormat="1" x14ac:dyDescent="0.35">
      <c r="A15" s="13" t="s">
        <v>6</v>
      </c>
      <c r="B15" s="2">
        <v>937955</v>
      </c>
      <c r="C15" s="19">
        <v>810787</v>
      </c>
      <c r="D15" s="14">
        <v>791948</v>
      </c>
      <c r="E15" s="9">
        <v>816052</v>
      </c>
      <c r="F15" s="9">
        <v>941415</v>
      </c>
      <c r="G15" s="9">
        <v>832054</v>
      </c>
      <c r="H15" s="9">
        <v>845230</v>
      </c>
      <c r="I15" s="9">
        <v>73332</v>
      </c>
      <c r="J15" s="9">
        <v>1787781</v>
      </c>
      <c r="K15" s="11">
        <v>911349</v>
      </c>
      <c r="L15" s="11">
        <v>862290</v>
      </c>
      <c r="M15" s="11">
        <v>869894</v>
      </c>
      <c r="N15" s="9">
        <f t="shared" si="0"/>
        <v>10480087</v>
      </c>
      <c r="O15" s="23">
        <f>SUM(N15)/N19</f>
        <v>0.17779210470157988</v>
      </c>
    </row>
    <row r="16" spans="1:15" s="10" customFormat="1" x14ac:dyDescent="0.35">
      <c r="A16" s="13" t="s">
        <v>7</v>
      </c>
      <c r="B16" s="2">
        <v>201216</v>
      </c>
      <c r="C16" s="19">
        <v>177205</v>
      </c>
      <c r="D16" s="14">
        <v>182876</v>
      </c>
      <c r="E16" s="9">
        <v>250315</v>
      </c>
      <c r="F16" s="9">
        <v>226416</v>
      </c>
      <c r="G16" s="9">
        <v>204206</v>
      </c>
      <c r="H16" s="9">
        <v>198843</v>
      </c>
      <c r="I16" s="9">
        <v>17618</v>
      </c>
      <c r="J16" s="9">
        <v>421963</v>
      </c>
      <c r="K16" s="11">
        <v>221305</v>
      </c>
      <c r="L16" s="11">
        <v>205698</v>
      </c>
      <c r="M16" s="11">
        <v>208039</v>
      </c>
      <c r="N16" s="9">
        <f t="shared" si="0"/>
        <v>2515700</v>
      </c>
      <c r="O16" s="23">
        <f>SUM(N16)/N19</f>
        <v>4.2678233281628716E-2</v>
      </c>
    </row>
    <row r="17" spans="1:17" s="10" customFormat="1" x14ac:dyDescent="0.35">
      <c r="A17" s="13" t="s">
        <v>10</v>
      </c>
      <c r="B17" s="14">
        <v>1357657</v>
      </c>
      <c r="C17" s="14">
        <v>1187941</v>
      </c>
      <c r="D17" s="14">
        <v>1231622</v>
      </c>
      <c r="E17" s="22">
        <v>1268490</v>
      </c>
      <c r="F17" s="22">
        <v>1386808</v>
      </c>
      <c r="G17" s="22">
        <v>1315586</v>
      </c>
      <c r="H17" s="22">
        <v>1296258</v>
      </c>
      <c r="I17" s="22">
        <v>166334</v>
      </c>
      <c r="J17" s="22">
        <v>2916052</v>
      </c>
      <c r="K17" s="12">
        <v>1454631</v>
      </c>
      <c r="L17" s="22">
        <v>1452306</v>
      </c>
      <c r="M17" s="22">
        <v>1441238</v>
      </c>
      <c r="N17" s="9">
        <f t="shared" si="0"/>
        <v>16474923</v>
      </c>
      <c r="O17" s="23">
        <f>SUM(N17)/N19</f>
        <v>0.27949302662911735</v>
      </c>
    </row>
    <row r="18" spans="1:17" s="10" customFormat="1" x14ac:dyDescent="0.35">
      <c r="A18" s="13" t="s">
        <v>11</v>
      </c>
      <c r="B18" s="14">
        <v>0</v>
      </c>
      <c r="C18" s="14">
        <v>0</v>
      </c>
      <c r="D18" s="14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9">
        <f t="shared" si="0"/>
        <v>0</v>
      </c>
      <c r="O18" s="23">
        <f>SUM(N18)/N19</f>
        <v>0</v>
      </c>
    </row>
    <row r="19" spans="1:17" x14ac:dyDescent="0.35">
      <c r="A19" s="13"/>
      <c r="B19" s="2">
        <f>SUM(B9:B18)</f>
        <v>4987506</v>
      </c>
      <c r="C19" s="2">
        <f t="shared" ref="C19:N19" si="1">SUM(C9:C18)</f>
        <v>4358732</v>
      </c>
      <c r="D19" s="2">
        <f t="shared" si="1"/>
        <v>4413310</v>
      </c>
      <c r="E19" s="2">
        <f t="shared" si="1"/>
        <v>4670050</v>
      </c>
      <c r="F19" s="2">
        <f t="shared" si="1"/>
        <v>5109547</v>
      </c>
      <c r="G19" s="2">
        <f t="shared" si="1"/>
        <v>4703978</v>
      </c>
      <c r="H19" s="2">
        <f t="shared" si="1"/>
        <v>4680986</v>
      </c>
      <c r="I19" s="2">
        <f t="shared" si="1"/>
        <v>514687</v>
      </c>
      <c r="J19" s="2">
        <f t="shared" si="1"/>
        <v>10252345</v>
      </c>
      <c r="K19" s="2">
        <f t="shared" si="1"/>
        <v>5174946</v>
      </c>
      <c r="L19" s="2">
        <f t="shared" si="1"/>
        <v>5040936</v>
      </c>
      <c r="M19" s="2">
        <f t="shared" si="1"/>
        <v>5038716</v>
      </c>
      <c r="N19" s="2">
        <f t="shared" si="1"/>
        <v>58945739</v>
      </c>
      <c r="O19" s="24">
        <f>SUM(N19)/N19</f>
        <v>1</v>
      </c>
    </row>
    <row r="20" spans="1:17" x14ac:dyDescent="0.35">
      <c r="A20" s="13"/>
      <c r="O20" s="20"/>
    </row>
    <row r="21" spans="1:17" x14ac:dyDescent="0.35">
      <c r="A21" s="13"/>
      <c r="O21" s="20"/>
    </row>
    <row r="22" spans="1:17" x14ac:dyDescent="0.35">
      <c r="A22" s="13"/>
      <c r="O22" s="20"/>
    </row>
    <row r="23" spans="1:17" ht="31.5" customHeight="1" x14ac:dyDescent="0.35">
      <c r="A23" s="3" t="s">
        <v>15</v>
      </c>
      <c r="B23" s="4"/>
      <c r="C23" s="16"/>
      <c r="D23" s="16"/>
      <c r="E23" s="4"/>
      <c r="F23" s="4"/>
      <c r="G23" s="4"/>
      <c r="H23" s="4"/>
      <c r="I23" s="4"/>
      <c r="J23" s="4"/>
      <c r="K23" s="4"/>
      <c r="L23" s="4"/>
      <c r="M23" s="4"/>
      <c r="N23" s="4"/>
      <c r="O23" s="25"/>
    </row>
    <row r="24" spans="1:17" x14ac:dyDescent="0.35">
      <c r="A24" s="5"/>
      <c r="B24" s="6"/>
      <c r="C24" s="17"/>
      <c r="D24" s="17"/>
      <c r="E24" s="6"/>
      <c r="F24" s="6"/>
      <c r="G24" s="6"/>
      <c r="H24" s="6"/>
      <c r="I24" s="6"/>
      <c r="J24" s="6"/>
      <c r="K24" s="6"/>
      <c r="L24" s="6"/>
      <c r="M24" s="6"/>
      <c r="N24" s="6"/>
      <c r="O24" s="17"/>
    </row>
    <row r="25" spans="1:17" x14ac:dyDescent="0.35">
      <c r="B25" s="2"/>
      <c r="C25" s="15"/>
      <c r="D25" s="21"/>
      <c r="E25" s="2"/>
      <c r="F25" s="2"/>
      <c r="G25" s="2"/>
      <c r="H25" s="2"/>
      <c r="I25" s="2"/>
      <c r="J25" s="2"/>
      <c r="K25" s="2"/>
      <c r="L25" s="2"/>
      <c r="M25" s="2"/>
      <c r="O25" s="20"/>
    </row>
    <row r="26" spans="1:17" x14ac:dyDescent="0.35">
      <c r="A26" s="7" t="s">
        <v>0</v>
      </c>
      <c r="B26" s="8">
        <v>202201</v>
      </c>
      <c r="C26" s="18">
        <v>202202</v>
      </c>
      <c r="D26" s="18">
        <v>202203</v>
      </c>
      <c r="E26" s="8">
        <v>202204</v>
      </c>
      <c r="F26" s="8">
        <v>202205</v>
      </c>
      <c r="G26" s="8">
        <v>202206</v>
      </c>
      <c r="H26" s="8">
        <v>202207</v>
      </c>
      <c r="I26" s="8">
        <v>202208</v>
      </c>
      <c r="J26" s="8">
        <v>202209</v>
      </c>
      <c r="K26" s="8">
        <v>202210</v>
      </c>
      <c r="L26" s="8">
        <v>202211</v>
      </c>
      <c r="M26" s="8">
        <v>202212</v>
      </c>
      <c r="N26" s="5" t="s">
        <v>1</v>
      </c>
      <c r="O26" s="26" t="s">
        <v>2</v>
      </c>
    </row>
    <row r="27" spans="1:17" x14ac:dyDescent="0.35">
      <c r="A27" s="13" t="s">
        <v>3</v>
      </c>
      <c r="B27" s="2">
        <v>80</v>
      </c>
      <c r="C27" s="19">
        <v>76</v>
      </c>
      <c r="D27" s="14">
        <v>81</v>
      </c>
      <c r="E27" s="9">
        <v>75</v>
      </c>
      <c r="F27" s="9">
        <v>75</v>
      </c>
      <c r="G27" s="9">
        <v>76</v>
      </c>
      <c r="H27" s="9">
        <v>77</v>
      </c>
      <c r="I27" s="9">
        <v>8</v>
      </c>
      <c r="J27" s="9">
        <v>79</v>
      </c>
      <c r="K27" s="9">
        <v>79</v>
      </c>
      <c r="L27" s="9">
        <v>81</v>
      </c>
      <c r="M27" s="9">
        <v>82</v>
      </c>
      <c r="N27" s="9">
        <f>SUM(B27:M27)</f>
        <v>869</v>
      </c>
      <c r="O27" s="23">
        <f>SUM(N27)/N37</f>
        <v>2.7907126111949645E-2</v>
      </c>
      <c r="P27" s="10"/>
      <c r="Q27" s="10"/>
    </row>
    <row r="28" spans="1:17" x14ac:dyDescent="0.35">
      <c r="A28" s="13" t="s">
        <v>5</v>
      </c>
      <c r="B28" s="2">
        <v>38</v>
      </c>
      <c r="C28" s="19">
        <v>37</v>
      </c>
      <c r="D28" s="14">
        <v>37</v>
      </c>
      <c r="E28" s="9">
        <v>37</v>
      </c>
      <c r="F28" s="9">
        <v>36</v>
      </c>
      <c r="G28" s="9">
        <v>36</v>
      </c>
      <c r="H28" s="9">
        <v>36</v>
      </c>
      <c r="I28" s="9">
        <v>0</v>
      </c>
      <c r="J28" s="9">
        <v>39</v>
      </c>
      <c r="K28" s="9">
        <v>40</v>
      </c>
      <c r="L28" s="9">
        <v>39</v>
      </c>
      <c r="M28" s="9">
        <v>42</v>
      </c>
      <c r="N28" s="9">
        <f t="shared" ref="N28:N36" si="2">SUM(B28:M28)</f>
        <v>417</v>
      </c>
      <c r="O28" s="23">
        <f>SUM(N28)/N37</f>
        <v>1.3391566845434985E-2</v>
      </c>
      <c r="P28" s="10"/>
      <c r="Q28" s="10"/>
    </row>
    <row r="29" spans="1:17" x14ac:dyDescent="0.35">
      <c r="A29" s="13" t="s">
        <v>12</v>
      </c>
      <c r="B29" s="2">
        <v>338</v>
      </c>
      <c r="C29" s="19">
        <v>347</v>
      </c>
      <c r="D29" s="14">
        <v>353</v>
      </c>
      <c r="E29" s="9">
        <v>351</v>
      </c>
      <c r="F29" s="9">
        <v>359</v>
      </c>
      <c r="G29" s="9">
        <v>357</v>
      </c>
      <c r="H29" s="9">
        <v>354</v>
      </c>
      <c r="I29" s="9">
        <v>40</v>
      </c>
      <c r="J29" s="9">
        <v>366</v>
      </c>
      <c r="K29" s="9">
        <v>354</v>
      </c>
      <c r="L29" s="9">
        <v>350</v>
      </c>
      <c r="M29" s="9">
        <v>352</v>
      </c>
      <c r="N29" s="9">
        <f t="shared" si="2"/>
        <v>3921</v>
      </c>
      <c r="O29" s="23">
        <f>SUM(N29)/N37</f>
        <v>0.1259192652300973</v>
      </c>
      <c r="P29" s="10"/>
      <c r="Q29" s="10"/>
    </row>
    <row r="30" spans="1:17" x14ac:dyDescent="0.35">
      <c r="A30" s="13" t="s">
        <v>4</v>
      </c>
      <c r="B30" s="2">
        <v>34</v>
      </c>
      <c r="C30" s="19">
        <v>33</v>
      </c>
      <c r="D30" s="14">
        <v>34</v>
      </c>
      <c r="E30" s="9">
        <v>34</v>
      </c>
      <c r="F30" s="9">
        <v>36</v>
      </c>
      <c r="G30" s="9">
        <v>34</v>
      </c>
      <c r="H30" s="9">
        <v>34</v>
      </c>
      <c r="I30" s="9">
        <v>5</v>
      </c>
      <c r="J30" s="9">
        <v>34</v>
      </c>
      <c r="K30" s="9">
        <v>33</v>
      </c>
      <c r="L30" s="9">
        <v>37</v>
      </c>
      <c r="M30" s="9">
        <v>39</v>
      </c>
      <c r="N30" s="9">
        <f t="shared" si="2"/>
        <v>387</v>
      </c>
      <c r="O30" s="23">
        <f>SUM(N30)/N37</f>
        <v>1.2428144770223835E-2</v>
      </c>
      <c r="P30" s="10"/>
      <c r="Q30" s="10"/>
    </row>
    <row r="31" spans="1:17" x14ac:dyDescent="0.35">
      <c r="A31" s="13" t="s">
        <v>8</v>
      </c>
      <c r="B31" s="2">
        <v>49</v>
      </c>
      <c r="C31" s="19">
        <v>48</v>
      </c>
      <c r="D31" s="14">
        <v>48</v>
      </c>
      <c r="E31" s="9">
        <v>46</v>
      </c>
      <c r="F31" s="9">
        <v>46</v>
      </c>
      <c r="G31" s="9">
        <v>44</v>
      </c>
      <c r="H31" s="9">
        <v>46</v>
      </c>
      <c r="I31" s="9">
        <v>7</v>
      </c>
      <c r="J31" s="9">
        <v>45</v>
      </c>
      <c r="K31" s="9">
        <v>43</v>
      </c>
      <c r="L31" s="9">
        <v>40</v>
      </c>
      <c r="M31" s="9">
        <v>41</v>
      </c>
      <c r="N31" s="9">
        <f t="shared" si="2"/>
        <v>503</v>
      </c>
      <c r="O31" s="23">
        <f>SUM(N31)/N37</f>
        <v>1.6153376794373616E-2</v>
      </c>
      <c r="P31" s="10"/>
      <c r="Q31" s="10"/>
    </row>
    <row r="32" spans="1:17" x14ac:dyDescent="0.35">
      <c r="A32" s="13" t="s">
        <v>9</v>
      </c>
      <c r="B32" s="2">
        <v>820</v>
      </c>
      <c r="C32" s="19">
        <v>825</v>
      </c>
      <c r="D32" s="14">
        <v>864</v>
      </c>
      <c r="E32" s="9">
        <v>818</v>
      </c>
      <c r="F32" s="9">
        <v>825</v>
      </c>
      <c r="G32" s="9">
        <v>819</v>
      </c>
      <c r="H32" s="9">
        <v>845</v>
      </c>
      <c r="I32" s="9">
        <v>119</v>
      </c>
      <c r="J32" s="9">
        <v>902</v>
      </c>
      <c r="K32" s="9">
        <v>877</v>
      </c>
      <c r="L32" s="9">
        <v>877</v>
      </c>
      <c r="M32" s="9">
        <v>882</v>
      </c>
      <c r="N32" s="9">
        <f t="shared" si="2"/>
        <v>9473</v>
      </c>
      <c r="O32" s="23">
        <f>SUM(N32)/N37</f>
        <v>0.30421657728250745</v>
      </c>
      <c r="P32" s="10"/>
      <c r="Q32" s="10"/>
    </row>
    <row r="33" spans="1:17" x14ac:dyDescent="0.35">
      <c r="A33" s="13" t="s">
        <v>6</v>
      </c>
      <c r="B33" s="2">
        <v>405</v>
      </c>
      <c r="C33" s="19">
        <v>406</v>
      </c>
      <c r="D33" s="14">
        <v>418</v>
      </c>
      <c r="E33" s="9">
        <v>408</v>
      </c>
      <c r="F33" s="9">
        <v>415</v>
      </c>
      <c r="G33" s="9">
        <v>410</v>
      </c>
      <c r="H33" s="9">
        <v>414</v>
      </c>
      <c r="I33" s="9">
        <v>45</v>
      </c>
      <c r="J33" s="9">
        <v>428</v>
      </c>
      <c r="K33" s="11">
        <v>409</v>
      </c>
      <c r="L33" s="11">
        <v>411</v>
      </c>
      <c r="M33" s="11">
        <v>421</v>
      </c>
      <c r="N33" s="9">
        <f t="shared" si="2"/>
        <v>4590</v>
      </c>
      <c r="O33" s="23">
        <f>SUM(N33)/N37</f>
        <v>0.14740357750730596</v>
      </c>
      <c r="P33" s="10"/>
      <c r="Q33" s="10"/>
    </row>
    <row r="34" spans="1:17" x14ac:dyDescent="0.35">
      <c r="A34" s="13" t="s">
        <v>7</v>
      </c>
      <c r="B34" s="2">
        <v>97</v>
      </c>
      <c r="C34" s="19">
        <v>98</v>
      </c>
      <c r="D34" s="14">
        <v>98</v>
      </c>
      <c r="E34" s="9">
        <v>99</v>
      </c>
      <c r="F34" s="9">
        <v>102</v>
      </c>
      <c r="G34" s="9">
        <v>101</v>
      </c>
      <c r="H34" s="9">
        <v>98</v>
      </c>
      <c r="I34" s="9">
        <v>7</v>
      </c>
      <c r="J34" s="9">
        <v>100</v>
      </c>
      <c r="K34" s="11">
        <v>106</v>
      </c>
      <c r="L34" s="11">
        <v>104</v>
      </c>
      <c r="M34" s="11">
        <v>105</v>
      </c>
      <c r="N34" s="9">
        <f t="shared" si="2"/>
        <v>1115</v>
      </c>
      <c r="O34" s="23">
        <f>SUM(N34)/N37</f>
        <v>3.5807187128681077E-2</v>
      </c>
      <c r="P34" s="10"/>
      <c r="Q34" s="10"/>
    </row>
    <row r="35" spans="1:17" x14ac:dyDescent="0.35">
      <c r="A35" s="13" t="s">
        <v>10</v>
      </c>
      <c r="B35" s="14">
        <v>856</v>
      </c>
      <c r="C35" s="14">
        <v>863</v>
      </c>
      <c r="D35" s="14">
        <v>899</v>
      </c>
      <c r="E35" s="22">
        <v>855</v>
      </c>
      <c r="F35" s="22">
        <v>860</v>
      </c>
      <c r="G35" s="22">
        <v>855</v>
      </c>
      <c r="H35" s="22">
        <v>880</v>
      </c>
      <c r="I35" s="22">
        <v>127</v>
      </c>
      <c r="J35" s="22">
        <v>937</v>
      </c>
      <c r="K35" s="22">
        <v>911</v>
      </c>
      <c r="L35" s="22">
        <v>909</v>
      </c>
      <c r="M35" s="22">
        <v>912</v>
      </c>
      <c r="N35" s="9">
        <f t="shared" si="2"/>
        <v>9864</v>
      </c>
      <c r="O35" s="23">
        <f>SUM(N35)/N37</f>
        <v>0.31677317832942614</v>
      </c>
      <c r="P35" s="10"/>
      <c r="Q35" s="10"/>
    </row>
    <row r="36" spans="1:17" x14ac:dyDescent="0.35">
      <c r="A36" s="13" t="s">
        <v>11</v>
      </c>
      <c r="B36" s="14">
        <v>0</v>
      </c>
      <c r="C36" s="14">
        <v>0</v>
      </c>
      <c r="D36" s="14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9">
        <f t="shared" si="2"/>
        <v>0</v>
      </c>
      <c r="O36" s="23">
        <f>SUM(N36)/N37</f>
        <v>0</v>
      </c>
      <c r="P36" s="10"/>
      <c r="Q36" s="10"/>
    </row>
    <row r="37" spans="1:17" x14ac:dyDescent="0.35">
      <c r="A37" s="13"/>
      <c r="B37" s="2">
        <f>SUM(B27:B36)</f>
        <v>2717</v>
      </c>
      <c r="C37" s="2">
        <f t="shared" ref="C37:N37" si="3">SUM(C27:C36)</f>
        <v>2733</v>
      </c>
      <c r="D37" s="2">
        <f t="shared" si="3"/>
        <v>2832</v>
      </c>
      <c r="E37" s="2">
        <f t="shared" si="3"/>
        <v>2723</v>
      </c>
      <c r="F37" s="2">
        <f t="shared" si="3"/>
        <v>2754</v>
      </c>
      <c r="G37" s="2">
        <f t="shared" si="3"/>
        <v>2732</v>
      </c>
      <c r="H37" s="2">
        <f t="shared" si="3"/>
        <v>2784</v>
      </c>
      <c r="I37" s="2">
        <f t="shared" si="3"/>
        <v>358</v>
      </c>
      <c r="J37" s="2">
        <f t="shared" si="3"/>
        <v>2930</v>
      </c>
      <c r="K37" s="2">
        <f t="shared" si="3"/>
        <v>2852</v>
      </c>
      <c r="L37" s="2">
        <f t="shared" si="3"/>
        <v>2848</v>
      </c>
      <c r="M37" s="2">
        <f t="shared" si="3"/>
        <v>2876</v>
      </c>
      <c r="N37" s="2">
        <f t="shared" si="3"/>
        <v>31139</v>
      </c>
      <c r="O37" s="24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9:M19 B37:M3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2023-01-03T10:07:23Z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2021-03-31T07:26:29Z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